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W:\U\UD\2026 przetargi powyżej 130 tysięcy\zeylanda\"/>
    </mc:Choice>
  </mc:AlternateContent>
  <xr:revisionPtr revIDLastSave="0" documentId="13_ncr:1_{D8829D1C-4BC4-4018-B902-7D4F4C8A16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er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G33" i="1" s="1"/>
  <c r="G29" i="1"/>
  <c r="G28" i="1"/>
  <c r="G27" i="1"/>
  <c r="G26" i="1"/>
  <c r="G25" i="1"/>
  <c r="G22" i="1"/>
  <c r="G21" i="1"/>
  <c r="G20" i="1"/>
  <c r="G19" i="1"/>
  <c r="G18" i="1"/>
  <c r="G17" i="1"/>
  <c r="G16" i="1"/>
  <c r="G13" i="1"/>
  <c r="G12" i="1"/>
  <c r="G11" i="1"/>
  <c r="G10" i="1"/>
  <c r="G9" i="1"/>
  <c r="G8" i="1"/>
  <c r="G7" i="1"/>
  <c r="G6" i="1"/>
  <c r="G23" i="1" l="1"/>
  <c r="G34" i="1" s="1"/>
  <c r="G14" i="1"/>
  <c r="G30" i="1"/>
  <c r="G35" i="1" l="1"/>
  <c r="G36" i="1" s="1"/>
</calcChain>
</file>

<file path=xl/sharedStrings.xml><?xml version="1.0" encoding="utf-8"?>
<sst xmlns="http://schemas.openxmlformats.org/spreadsheetml/2006/main" count="115" uniqueCount="78">
  <si>
    <t>KOSZTORYS OFERTOWY</t>
  </si>
  <si>
    <t>Roboty budowlane polegajace na wymianie nawierzchni jezdni ul. Zeylanda w Poznaniu na odcinku od ul. Bukowskiej do ul. Zwierzynieckiej</t>
  </si>
  <si>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</si>
  <si>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</si>
  <si>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</si>
  <si>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</si>
  <si>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</si>
  <si>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</si>
  <si>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</si>
  <si>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</si>
  <si>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</si>
  <si>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</si>
  <si>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</si>
  <si>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</si>
  <si>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</si>
  <si>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</si>
  <si>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ROBOTY PRZYGOTOWAWCZE_x000D_
Kod CPV:_x000D_
45111000-8 - Roboty w zakresie burzenia, roboty ziemne_x000D_
45233000-9 - Roboty w zakresie konstruowania, fundamentowania oraz wykonywania nawierzchni autostrad, dróg</t>
  </si>
  <si>
    <t>D 01.01.01</t>
  </si>
  <si>
    <t>Roboty pomiarowe przy liniowych robotach ziemnych - trasa drogi w terenie równinnym_x000D_
(Odtworzenie (wyznaczenie) trasy i punktów wysokościowych w terenie równinnym _x000D_
Roboty pomiarowe przy liniowych robotach ziemnych. Trasa dróg w terenie równinnym:_x000D_
- trasa ulicy Zeylanda)</t>
  </si>
  <si>
    <t>km</t>
  </si>
  <si>
    <t>D 01.02.04</t>
  </si>
  <si>
    <t>Mechaniczne rozebranie podbudowy z gruntu stabilizowanego o grubości 20 cm_x000D_
(Rozebranie podbudowy z gruntu stabilizowanego cementem (z wywozem, materiał do zagospodarowania przez Wykonawcę, do utylizacji)_x000D_
Rozebranie podbudowy z gruntu stabilizowanego cementem (nawierzchnia asfaltowa jezdni); 424 m3)</t>
  </si>
  <si>
    <t>m2</t>
  </si>
  <si>
    <t>Regulacja pionowa studzienek dla kratek ściekowych ulicznych_x000D_
(Regulacja pionowa kratek ściekowych _x000D_
Regulacja pionowa kratek ściekowych (wpustów ulicznych))</t>
  </si>
  <si>
    <t>szt.</t>
  </si>
  <si>
    <t>Regulacja pionowa studzienek dla włazów kanałowych_x000D_
(Regulacja pionowa włazów studzienek rewizyjnych_x000D_
Regulacja pionowa włazu studzienki rewizyjnej kanalizacji deszczowej zlokalizowanych w jezdni)</t>
  </si>
  <si>
    <t>Regulacja pionowa studzienek dla kratek ściekowych ulicznych_x000D_
(Demontaż i montaż nowych wpustów ściekowych (z wywozem przez Wykonawcę, do utylizacji)_x000D_
Demontaż istniejących wpustów ściekowych żeliwnych (wymiana krat-rusztu) i montaż nowych wpustów deszczowych klasy D400 w obudowie żelbetowej o wymiarach 920x920x160 mm (zestaw naprawczy))</t>
  </si>
  <si>
    <t>Regulacja pionowa studzienek dla włazów kanałowych_x000D_
(Demontaż i montaż nowych włazów studzienek rewizyjnych (z wywozem przez Wykonawcę, do utylizacji)_x000D_
Demontaż istniejących włazów studzienek rewizyjnych kanalizacji deszczowej (zlokalizowanych w jezdni) i montaż nowych żelbetowych płyt pokrywowych o wymiarach 950x950x150 mm z osadzonym centralnie włazem kanałowym klasy D400 (zestaw naprawczy))</t>
  </si>
  <si>
    <t>Załadowanie gruzu koparko-ładowarką przy obsłudze na zmianę roboczą przez 5 samochodów samowyładowczych</t>
  </si>
  <si>
    <t>m3</t>
  </si>
  <si>
    <t>7'</t>
  </si>
  <si>
    <t>Wywiezienie gruzu z terenu rozbiórki przy mechanicznym załadowaniu i wyładowaniu samochodem samowyładowczym na odległość 14 km_x000D_
(wywóz materiałów z rozbiórek)</t>
  </si>
  <si>
    <t>RAZEM 1 ROBOTY PRZYGOTOWAWCZE_x000D_
Kod CPV:_x000D_
45111000-8 - Roboty w zakresie burzenia, roboty ziemne_x000D_
45233000-9 - Roboty w zakresie konstruowania, fundamentowania oraz wykonywania nawierzchni autostrad, dróg</t>
  </si>
  <si>
    <t>PODBUDOWY_x000D_
Kod CPV:_x000D_
45233000-9 - Roboty w zakresie konstruowania, fundamentowania oraz wykonywania nawierzchni autostrad, dróg</t>
  </si>
  <si>
    <t>8</t>
  </si>
  <si>
    <t>D 04.01.01</t>
  </si>
  <si>
    <t>Mechaniczne wykonanie koryta na całej szerokości jezdni i chodników w gruncie kat. I-IV głębokości 54 cm_x000D_
(Wykonanie koryta mechanicznie - profilowanie i zagęszczenie podłoża w gruntach kat. III głębokość koryta ponad 40 cm_x000D_
Wykonanie koryta mechanicznie - profilowanie i zagęszczenie podłoża w gruntach kat. III głębokość koryta 54 cm - nawierzchnia jezdni (w tym 510 m3 wykopu - wywóz gruntu z koryta na odkład, do utylizacji))</t>
  </si>
  <si>
    <t>8'</t>
  </si>
  <si>
    <t>Roboty ziemne wykonywane koparkami przedsiębiernymi 0.60 m3 w ziemi kat. I-III uprzednio zmagazynowanej w hałdach z transportem urobku samochodami samowyładowczymi na odległość 14 km_x000D_
(Wykonanie koryta mechanicznie - profilowanie i zagęszczenie podłoża w gruntach kat. III głębokość koryta ponad 40 cm_x000D_
Wykonanie koryta mechanicznie - profilowanie i zagęszczenie podłoża w gruntach kat. III głębokość koryta 54 cm - nawierzchnia jezdni (w tym 510 m3 wykopu - wywóz gruntu z koryta na odkład, do utylizacji))</t>
  </si>
  <si>
    <t>9</t>
  </si>
  <si>
    <t>D 04.03.01</t>
  </si>
  <si>
    <t>Mechaniczne oczyszczenie i skropienie emulsją asfaltową na zimno podbudowy lub nawierzchni betonowej/bitumicznej; zużycie emulsji 0,5 kg/m2_x000D_
(Oczyszczenie mechaniczne nawierzchni drogowych bitumicznych - warstwy bitumiczne_x000D_
Skropienie emulsją asfaltową nawierzchni drogowych bitumicznych - warstwy bitumiczne_x000D_
- pod warstwą ścieralną z BA - warstwa wiążąca z betonu asfaltowego - 2156 m2,_x000D_
- pod warstwą wiążącą z BA - warstwa podbudowy z betonu asfaltowego - 2138 m2,_x000D_
- pod warstwą wiążącą/podbudowy z BA - istniejąca nawierzchnia po sfrezowaniu - 36 m2)</t>
  </si>
  <si>
    <t>9'</t>
  </si>
  <si>
    <t>Mechaniczne oczyszczenie i skropienie emulsją asfaltową na zimno podbudowy tłuczniowej lub z gruntu stabilizowanego cementem; zużycie emulsji 0,8 kg/m2_x000D_
(Oczyszczenie mechaniczne nawierzchni drogowych - warstwy niebitumiczne_x000D_
Skropienie warstw konstrukcyjnych emulsją asfaltową_x000D_
- pod warstwą podbudowy z BA - podbudowa z kruszywa)</t>
  </si>
  <si>
    <t>10</t>
  </si>
  <si>
    <t>D 04.04.02</t>
  </si>
  <si>
    <t>Podbudowa z kruszywa łamanego - warstwa dolna o grubości po zagęszczeniu 20 cm_x000D_
(Wykonanie podbudowy z kruszywa łamanego (mieszanki niezwiązanej) stabilizowanego mechanicznie, grubość warstwy 16÷20 cm_x000D_
Wykonanie warstwy podbudowy zasadniczej z mieszanki niezwiązanej z kruszywem C90/3 o uziarnieniu 0/31.5 mm, grub. warstwy 20 cm - nawierzchnia jezdni)</t>
  </si>
  <si>
    <t>11</t>
  </si>
  <si>
    <t>D 04.06.01</t>
  </si>
  <si>
    <t>Podbudowa betonowa bez dylatacji - grubość warstwy po zagęszczeniu 18 cm_x000D_
(Wykonanie podbudowy pomocniczej z mieszanki związanej cementem, gr. w-wy do 20 cm_x000D_
Wykonanie warstwy podbudowy pomocniczej z mieszanki związanej cementem o klasie wytrzymałości C3/4 (≤ 6.0 MPa, z betoniarni) grub. 18 cm - nawierzchnia jezdni)</t>
  </si>
  <si>
    <t>12</t>
  </si>
  <si>
    <t>D 04.07.01</t>
  </si>
  <si>
    <t>Podbudowa z mieszanki mineralno-bitumicznej klińcowo-żwirowej o lepiszczu asfaltowym - grubość warstwy po zagęszczeniu 7 cm_x000D_
(Wykonanie podbudowy z betonu asfaltowego, gr. w-wy 7 cm _x000D_
Wykonanie podbudowy zasadniczej (górna warstwa) z betonu asfaltowego AC 16 P_x000D_
- na ul. Zeylanda - 2120 m2,_x000D_
- na wlocie ul. Bukowskiej i Zwierzynieckiej (połączenie nowej konstrukcji nawierzchni jezdni z konstrukcją istniejącą) - 18 m2)</t>
  </si>
  <si>
    <t>RAZEM 2 PODBUDOWY_x000D_
Kod CPV:_x000D_
45233000-9 - Roboty w zakresie konstruowania, fundamentowania oraz wykonywania nawierzchni autostrad, dróg</t>
  </si>
  <si>
    <t>NAWIERZCHNIE_x000D_
Kod CPV:_x000D_
45233000-9 - Roboty w zakresie konstruowania, fundamentowania oraz wykonywania nawierzchni autostrad, dróg</t>
  </si>
  <si>
    <t>13</t>
  </si>
  <si>
    <t>D 05.03.05/a</t>
  </si>
  <si>
    <t>Nawierzchnia z mieszanek mineralno-bitumicznych grysowych - warstwa wiążąca asfaltowa - grubość po zagęszczeniu 5 cm_x000D_
(Wykonanie nawierzchni z betonu asfaltowego, warstwa wiążąca, gr. 5 cm_x000D_
Wykonanie nawierzchni z betonu asfaltowego AC 16 W, gr. 5 cm_x000D_
- na ul. Zeylanda - 2120 m2,_x000D_
- na wlocie ul. Bukowskiej i Zwierzynieckiej (połączenie nowej konstrukcji nawierzchni jezdni z konstrukcją istniejącą) - 36 m2)</t>
  </si>
  <si>
    <t>14</t>
  </si>
  <si>
    <t>D 05.03.05/b</t>
  </si>
  <si>
    <t>Nawierzchnia z mieszanek mineralno-bitumicznych grysowych - warstwa ścieralna asfaltowa - grubość po zagęszczeniu 4 cm_x000D_
(Wykonanie nawierzchni z betonu asfaltowego, warstwa ścieralna, gr. 4 cm_x000D_
Wykonanie nawierzchni z betonu asfaltowego AC 11 S, gr. 4 cm_x000D_
- na ul. Zeylanda - 2120 m2,_x000D_
- na wlocie ul. Bukowskiej i Zwierzynieckiej (połączenie nowej konstrukcji nawierzchni jezdni z konstrukcją istniejącą) - 36 m2)</t>
  </si>
  <si>
    <t>15</t>
  </si>
  <si>
    <t>D 05.03.11</t>
  </si>
  <si>
    <t>Roboty remontowe - frezowanie nawierzchni bitumicznej o gr. 7 cm z wywozem materiału z rozbiórki na odl. do 1 km_x000D_
(Wykonanie frezowania nawierzchni asfaltowych na zimno (z wywozem destruktu na Bazę Materiałową ZDM)_x000D_
Frezowanie mechanicznie nawierzchni z mieszanek mineralno-asfaltowych na ul. Zeylanda (gr. warstwy od 6 do 12 cm) z wywozem destruktu na Bazę Materiałową ZDM; 212 m3)_x000D_
Krotność = 1,4 (9,8cm/7cm)</t>
  </si>
  <si>
    <t>15'</t>
  </si>
  <si>
    <t>Wywiezienie gruzu z terenu rozbiórki przy mechanicznym załadowaniu i wyładowaniu samochodem samowyładowczym - dodatek za każdy następny rozpoczęty 1 km_x000D_
(wywóz destruktu na Bazę Materiałową ZDM na łączną odległość 11 km)_x000D_
Krotność = 10</t>
  </si>
  <si>
    <t>16</t>
  </si>
  <si>
    <t>D 05.03.26a</t>
  </si>
  <si>
    <t>Warstwa przeciwspękaniowa pod warstwy bitumiczne_x000D_
(Wzmocnienie kompozytem zbrojeniowym nawierzchni asfaltowej_x000D_
Ułożenie warstwy kompozytu z siatki węglowo-węglowej o wytrzymałości 200 kN/m w obu kierunkach, nasączonej asfaltem, z jednostronną posypką z piasku kwarcowego i ochronną folią poliestrową zabezpieczającą przed sklejeniem się materiału podczas składowania i transportu, na warstwie wiążącej i na istniejącej nawierzchni po uprzednim jej sfrezowaniu (pas siatki szer. 2,0 m))</t>
  </si>
  <si>
    <t>RAZEM 3 NAWIERZCHNIE_x000D_
Kod CPV:_x000D_
45233000-9 - Roboty w zakresie konstruowania, fundamentowania oraz wykonywania nawierzchni autostrad, dróg</t>
  </si>
  <si>
    <t>OZNAKOWANIE DRÓG I URZĄDZENIA BEZPIECZEŃSTWA RUCHU_x000D_
Kod CPV:_x000D_
45233000-9 - Roboty w zakresie konstruowania, fundamentowania oraz wykonywania nawierzchni autostrad, dróg</t>
  </si>
  <si>
    <t>17</t>
  </si>
  <si>
    <t>D 07.01.01</t>
  </si>
  <si>
    <t>Oznakowanie poziome nawierzchni bitumicznych - na zimno, za pomocą mas chemoutwardzalnych grubowarstwowe wykonywane mechanicznie - oznakowanie gładkie_x000D_
(Oznakowanie poziome jezdni materiałami grubowarstwowymi_x000D_
Oznakowanie poziome nawierzchni bitumicznych i betonowych - wykonywane sprzętem ręcznym i mechanicznym w technologii grubowarstwowej chemoutwardzalnej na gładko (gr. 3 mm = 6 kg/m2) - linie, znaki poprzeczne i inne symbole   _x000D_
Linia ciągłe (P-2b, P-4, P-7b) - 47 m2,_x000D_
Linia przerywane (P-1c, P-1e, P-6) - 13 m2,_x000D_
Symbole, powierzchnie wyłączone z ruchu (P-10, P-11, P-13, P-14, P-18, P-19, P-21b, P-22, P-23, 
P-24) - 115 m2,_x000D_
Malowanie przejazdów dla rowerzystów na kolor czerwony - 81 m2,_x000D_
Malowanie miejsc dla osób niepełnosprawnych na kolor niebieski - 37 m2)</t>
  </si>
  <si>
    <t>RAZEM 4 OZNAKOWANIE DRÓG I URZĄDZENIA BEZPIECZEŃSTWA RUCHU_x000D_
Kod CPV:_x000D_
45233000-9 - Roboty w zakresie konstruowania, fundamentowania oraz wykonywania nawierzchni autostrad, dróg</t>
  </si>
  <si>
    <t>RAZEM kosztorys</t>
  </si>
  <si>
    <t>Podatek VAT 23%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</si>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</sst>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#\ ##0.00"/>
    <numFmt numFmtId="165" formatCode="#\ ###\ ###\ ##0.000"/>
    <numFmt numFmtId="166" formatCode="#\ ###\ ###\ ##0"/>
  </numFmts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 justifyLastLine="1"/>
    </xf>
    <xf numFmtId="164" fontId="4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6" fontId="5" fillId="0" borderId="1" xfId="0" applyNumberFormat="1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left" vertical="center" wrapText="1"/>
    </xf>
    <xf numFmtId="164" fontId="4" fillId="3" borderId="4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justifyLastLine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36"/>
  <sheetViews>
    <sheetView tabSelected="1" workbookViewId="0">
      <selection activeCell="A2" sqref="A2:G2"/>
    </sheetView>
  </sheetViews>
  <sheetFormatPr defaultRowHeight="15" x14ac:dyDescent="0.25"/>
  <cols>
    <col min="1" max="1" width="7.140625" customWidth="1"/>
    <col min="2" max="2" width="13.28515625" customWidth="1"/>
    <col min="3" max="3" width="57.140625" customWidth="1"/>
    <col min="4" max="4" width="9" customWidth="1"/>
    <col min="5" max="7" width="14.28515625" customWidth="1"/>
  </cols>
  <sheetData>
    <row r="1" spans="1:7" ht="19.5" customHeight="1" x14ac:dyDescent="0.25">
      <c r="A1" s="12" t="s">
        <v>0</v>
      </c>
      <c r="B1" s="12"/>
      <c r="C1" s="12"/>
      <c r="D1" s="12"/>
      <c r="E1" s="12"/>
      <c r="F1" s="12"/>
      <c r="G1" s="12"/>
    </row>
    <row r="2" spans="1:7" ht="34.5" customHeight="1" x14ac:dyDescent="0.25">
      <c r="A2" s="13" t="s">
        <v>1</v>
      </c>
      <c r="B2" s="13"/>
      <c r="C2" s="13"/>
      <c r="D2" s="13"/>
      <c r="E2" s="13"/>
      <c r="F2" s="13"/>
      <c r="G2" s="13"/>
    </row>
    <row r="3" spans="1:7" ht="30.75" customHeight="1" x14ac:dyDescent="0.2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</row>
    <row r="4" spans="1:7" x14ac:dyDescent="0.25">
      <c r="A4" s="1" t="s">
        <v>9</v>
      </c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15</v>
      </c>
    </row>
    <row r="5" spans="1:7" ht="99.75" customHeight="1" x14ac:dyDescent="0.25">
      <c r="A5" s="2" t="s">
        <v>9</v>
      </c>
      <c r="B5" s="9" t="s">
        <v>16</v>
      </c>
      <c r="C5" s="10"/>
      <c r="D5" s="10"/>
      <c r="E5" s="10"/>
      <c r="F5" s="10"/>
      <c r="G5" s="11"/>
    </row>
    <row r="6" spans="1:7" ht="115.5" x14ac:dyDescent="0.25">
      <c r="A6" s="3" t="s">
        <v>9</v>
      </c>
      <c r="B6" s="3" t="s">
        <v>17</v>
      </c>
      <c r="C6" s="3" t="s">
        <v>18</v>
      </c>
      <c r="D6" s="4" t="s">
        <v>19</v>
      </c>
      <c r="E6" s="5">
        <v>0.185</v>
      </c>
      <c r="F6" s="6"/>
      <c r="G6" s="6">
        <f t="shared" ref="G6:G13" si="0">ROUND(E6*F6,2)</f>
        <v>0</v>
      </c>
    </row>
    <row r="7" spans="1:7" ht="132" x14ac:dyDescent="0.25">
      <c r="A7" s="3" t="s">
        <v>10</v>
      </c>
      <c r="B7" s="3" t="s">
        <v>20</v>
      </c>
      <c r="C7" s="3" t="s">
        <v>21</v>
      </c>
      <c r="D7" s="4" t="s">
        <v>22</v>
      </c>
      <c r="E7" s="7">
        <v>2120</v>
      </c>
      <c r="F7" s="6"/>
      <c r="G7" s="6">
        <f t="shared" si="0"/>
        <v>0</v>
      </c>
    </row>
    <row r="8" spans="1:7" ht="82.5" x14ac:dyDescent="0.25">
      <c r="A8" s="3" t="s">
        <v>11</v>
      </c>
      <c r="B8" s="3" t="s">
        <v>20</v>
      </c>
      <c r="C8" s="3" t="s">
        <v>23</v>
      </c>
      <c r="D8" s="4" t="s">
        <v>24</v>
      </c>
      <c r="E8" s="7">
        <v>7</v>
      </c>
      <c r="F8" s="6"/>
      <c r="G8" s="6">
        <f t="shared" si="0"/>
        <v>0</v>
      </c>
    </row>
    <row r="9" spans="1:7" ht="99" x14ac:dyDescent="0.25">
      <c r="A9" s="3" t="s">
        <v>12</v>
      </c>
      <c r="B9" s="3" t="s">
        <v>20</v>
      </c>
      <c r="C9" s="3" t="s">
        <v>25</v>
      </c>
      <c r="D9" s="4" t="s">
        <v>24</v>
      </c>
      <c r="E9" s="7">
        <v>6</v>
      </c>
      <c r="F9" s="6"/>
      <c r="G9" s="6">
        <f t="shared" si="0"/>
        <v>0</v>
      </c>
    </row>
    <row r="10" spans="1:7" ht="148.5" x14ac:dyDescent="0.25">
      <c r="A10" s="3" t="s">
        <v>13</v>
      </c>
      <c r="B10" s="3" t="s">
        <v>20</v>
      </c>
      <c r="C10" s="3" t="s">
        <v>26</v>
      </c>
      <c r="D10" s="4" t="s">
        <v>24</v>
      </c>
      <c r="E10" s="7">
        <v>7</v>
      </c>
      <c r="F10" s="6"/>
      <c r="G10" s="6">
        <f t="shared" si="0"/>
        <v>0</v>
      </c>
    </row>
    <row r="11" spans="1:7" ht="181.5" x14ac:dyDescent="0.25">
      <c r="A11" s="3" t="s">
        <v>14</v>
      </c>
      <c r="B11" s="3" t="s">
        <v>20</v>
      </c>
      <c r="C11" s="3" t="s">
        <v>27</v>
      </c>
      <c r="D11" s="4" t="s">
        <v>24</v>
      </c>
      <c r="E11" s="7">
        <v>6</v>
      </c>
      <c r="F11" s="6"/>
      <c r="G11" s="6">
        <f t="shared" si="0"/>
        <v>0</v>
      </c>
    </row>
    <row r="12" spans="1:7" ht="49.5" x14ac:dyDescent="0.25">
      <c r="A12" s="3" t="s">
        <v>15</v>
      </c>
      <c r="B12" s="3" t="s">
        <v>20</v>
      </c>
      <c r="C12" s="3" t="s">
        <v>28</v>
      </c>
      <c r="D12" s="4" t="s">
        <v>29</v>
      </c>
      <c r="E12" s="7">
        <v>424</v>
      </c>
      <c r="F12" s="6"/>
      <c r="G12" s="6">
        <f t="shared" si="0"/>
        <v>0</v>
      </c>
    </row>
    <row r="13" spans="1:7" ht="82.5" x14ac:dyDescent="0.25">
      <c r="A13" s="3" t="s">
        <v>30</v>
      </c>
      <c r="B13" s="3" t="s">
        <v>20</v>
      </c>
      <c r="C13" s="3" t="s">
        <v>31</v>
      </c>
      <c r="D13" s="4" t="s">
        <v>29</v>
      </c>
      <c r="E13" s="7">
        <v>424</v>
      </c>
      <c r="F13" s="6"/>
      <c r="G13" s="6">
        <f t="shared" si="0"/>
        <v>0</v>
      </c>
    </row>
    <row r="14" spans="1:7" ht="99.75" x14ac:dyDescent="0.25">
      <c r="A14" s="8"/>
      <c r="B14" s="8"/>
      <c r="C14" s="8" t="s">
        <v>32</v>
      </c>
      <c r="D14" s="8"/>
      <c r="E14" s="8"/>
      <c r="F14" s="8"/>
      <c r="G14" s="8">
        <f>SUM(G6:G13)</f>
        <v>0</v>
      </c>
    </row>
    <row r="15" spans="1:7" ht="71.25" customHeight="1" x14ac:dyDescent="0.25">
      <c r="A15" s="2" t="s">
        <v>10</v>
      </c>
      <c r="B15" s="9" t="s">
        <v>33</v>
      </c>
      <c r="C15" s="10"/>
      <c r="D15" s="10"/>
      <c r="E15" s="10"/>
      <c r="F15" s="10"/>
      <c r="G15" s="11"/>
    </row>
    <row r="16" spans="1:7" ht="181.5" x14ac:dyDescent="0.25">
      <c r="A16" s="3" t="s">
        <v>34</v>
      </c>
      <c r="B16" s="3" t="s">
        <v>35</v>
      </c>
      <c r="C16" s="3" t="s">
        <v>36</v>
      </c>
      <c r="D16" s="4" t="s">
        <v>22</v>
      </c>
      <c r="E16" s="7">
        <v>2120</v>
      </c>
      <c r="F16" s="6"/>
      <c r="G16" s="6">
        <f t="shared" ref="G16:G22" si="1">ROUND(E16*F16,2)</f>
        <v>0</v>
      </c>
    </row>
    <row r="17" spans="1:7" ht="214.5" x14ac:dyDescent="0.25">
      <c r="A17" s="3" t="s">
        <v>37</v>
      </c>
      <c r="B17" s="3" t="s">
        <v>35</v>
      </c>
      <c r="C17" s="3" t="s">
        <v>38</v>
      </c>
      <c r="D17" s="4" t="s">
        <v>29</v>
      </c>
      <c r="E17" s="7">
        <v>510</v>
      </c>
      <c r="F17" s="6"/>
      <c r="G17" s="6">
        <f t="shared" si="1"/>
        <v>0</v>
      </c>
    </row>
    <row r="18" spans="1:7" ht="214.5" x14ac:dyDescent="0.25">
      <c r="A18" s="3" t="s">
        <v>39</v>
      </c>
      <c r="B18" s="3" t="s">
        <v>40</v>
      </c>
      <c r="C18" s="3" t="s">
        <v>41</v>
      </c>
      <c r="D18" s="4" t="s">
        <v>22</v>
      </c>
      <c r="E18" s="7">
        <v>4330</v>
      </c>
      <c r="F18" s="6"/>
      <c r="G18" s="6">
        <f t="shared" si="1"/>
        <v>0</v>
      </c>
    </row>
    <row r="19" spans="1:7" ht="165" x14ac:dyDescent="0.25">
      <c r="A19" s="3" t="s">
        <v>42</v>
      </c>
      <c r="B19" s="3" t="s">
        <v>40</v>
      </c>
      <c r="C19" s="3" t="s">
        <v>43</v>
      </c>
      <c r="D19" s="4" t="s">
        <v>22</v>
      </c>
      <c r="E19" s="7">
        <v>2120</v>
      </c>
      <c r="F19" s="6"/>
      <c r="G19" s="6">
        <f t="shared" si="1"/>
        <v>0</v>
      </c>
    </row>
    <row r="20" spans="1:7" ht="148.5" x14ac:dyDescent="0.25">
      <c r="A20" s="3" t="s">
        <v>44</v>
      </c>
      <c r="B20" s="3" t="s">
        <v>45</v>
      </c>
      <c r="C20" s="3" t="s">
        <v>46</v>
      </c>
      <c r="D20" s="4" t="s">
        <v>22</v>
      </c>
      <c r="E20" s="7">
        <v>2120</v>
      </c>
      <c r="F20" s="6"/>
      <c r="G20" s="6">
        <f t="shared" si="1"/>
        <v>0</v>
      </c>
    </row>
    <row r="21" spans="1:7" ht="132" x14ac:dyDescent="0.25">
      <c r="A21" s="3" t="s">
        <v>47</v>
      </c>
      <c r="B21" s="3" t="s">
        <v>48</v>
      </c>
      <c r="C21" s="3" t="s">
        <v>49</v>
      </c>
      <c r="D21" s="4" t="s">
        <v>22</v>
      </c>
      <c r="E21" s="7">
        <v>2120</v>
      </c>
      <c r="F21" s="6"/>
      <c r="G21" s="6">
        <f t="shared" si="1"/>
        <v>0</v>
      </c>
    </row>
    <row r="22" spans="1:7" ht="181.5" x14ac:dyDescent="0.25">
      <c r="A22" s="3" t="s">
        <v>50</v>
      </c>
      <c r="B22" s="3" t="s">
        <v>51</v>
      </c>
      <c r="C22" s="3" t="s">
        <v>52</v>
      </c>
      <c r="D22" s="4" t="s">
        <v>22</v>
      </c>
      <c r="E22" s="7">
        <v>2138</v>
      </c>
      <c r="F22" s="6"/>
      <c r="G22" s="6">
        <f t="shared" si="1"/>
        <v>0</v>
      </c>
    </row>
    <row r="23" spans="1:7" ht="71.25" x14ac:dyDescent="0.25">
      <c r="A23" s="8"/>
      <c r="B23" s="8"/>
      <c r="C23" s="8" t="s">
        <v>53</v>
      </c>
      <c r="D23" s="8"/>
      <c r="E23" s="8"/>
      <c r="F23" s="8"/>
      <c r="G23" s="8">
        <f>SUM(G16:G22)</f>
        <v>0</v>
      </c>
    </row>
    <row r="24" spans="1:7" ht="71.25" customHeight="1" x14ac:dyDescent="0.25">
      <c r="A24" s="2" t="s">
        <v>11</v>
      </c>
      <c r="B24" s="9" t="s">
        <v>54</v>
      </c>
      <c r="C24" s="10"/>
      <c r="D24" s="10"/>
      <c r="E24" s="10"/>
      <c r="F24" s="10"/>
      <c r="G24" s="11"/>
    </row>
    <row r="25" spans="1:7" ht="181.5" x14ac:dyDescent="0.25">
      <c r="A25" s="3" t="s">
        <v>55</v>
      </c>
      <c r="B25" s="3" t="s">
        <v>56</v>
      </c>
      <c r="C25" s="3" t="s">
        <v>57</v>
      </c>
      <c r="D25" s="4" t="s">
        <v>22</v>
      </c>
      <c r="E25" s="7">
        <v>2156</v>
      </c>
      <c r="F25" s="6"/>
      <c r="G25" s="6">
        <f>ROUND(E25*F25,2)</f>
        <v>0</v>
      </c>
    </row>
    <row r="26" spans="1:7" ht="181.5" x14ac:dyDescent="0.25">
      <c r="A26" s="3" t="s">
        <v>58</v>
      </c>
      <c r="B26" s="3" t="s">
        <v>59</v>
      </c>
      <c r="C26" s="3" t="s">
        <v>60</v>
      </c>
      <c r="D26" s="4" t="s">
        <v>22</v>
      </c>
      <c r="E26" s="7">
        <v>2156</v>
      </c>
      <c r="F26" s="6"/>
      <c r="G26" s="6">
        <f>ROUND(E26*F26,2)</f>
        <v>0</v>
      </c>
    </row>
    <row r="27" spans="1:7" ht="181.5" x14ac:dyDescent="0.25">
      <c r="A27" s="3" t="s">
        <v>61</v>
      </c>
      <c r="B27" s="3" t="s">
        <v>62</v>
      </c>
      <c r="C27" s="3" t="s">
        <v>63</v>
      </c>
      <c r="D27" s="4" t="s">
        <v>22</v>
      </c>
      <c r="E27" s="7">
        <v>2156</v>
      </c>
      <c r="F27" s="6"/>
      <c r="G27" s="6">
        <f>ROUND(E27*F27,2)</f>
        <v>0</v>
      </c>
    </row>
    <row r="28" spans="1:7" ht="115.5" x14ac:dyDescent="0.25">
      <c r="A28" s="3" t="s">
        <v>64</v>
      </c>
      <c r="B28" s="3" t="s">
        <v>62</v>
      </c>
      <c r="C28" s="3" t="s">
        <v>65</v>
      </c>
      <c r="D28" s="4" t="s">
        <v>29</v>
      </c>
      <c r="E28" s="7">
        <v>212</v>
      </c>
      <c r="F28" s="6"/>
      <c r="G28" s="6">
        <f>ROUND(E28*F28,2)</f>
        <v>0</v>
      </c>
    </row>
    <row r="29" spans="1:7" ht="198" x14ac:dyDescent="0.25">
      <c r="A29" s="3" t="s">
        <v>66</v>
      </c>
      <c r="B29" s="3" t="s">
        <v>67</v>
      </c>
      <c r="C29" s="3" t="s">
        <v>68</v>
      </c>
      <c r="D29" s="4" t="s">
        <v>22</v>
      </c>
      <c r="E29" s="7">
        <v>72</v>
      </c>
      <c r="F29" s="6"/>
      <c r="G29" s="6">
        <f>ROUND(E29*F29,2)</f>
        <v>0</v>
      </c>
    </row>
    <row r="30" spans="1:7" ht="71.25" x14ac:dyDescent="0.25">
      <c r="A30" s="8"/>
      <c r="B30" s="8"/>
      <c r="C30" s="8" t="s">
        <v>69</v>
      </c>
      <c r="D30" s="8"/>
      <c r="E30" s="8"/>
      <c r="F30" s="8"/>
      <c r="G30" s="8">
        <f>SUM(G25:G29)</f>
        <v>0</v>
      </c>
    </row>
    <row r="31" spans="1:7" ht="85.5" customHeight="1" x14ac:dyDescent="0.25">
      <c r="A31" s="2" t="s">
        <v>12</v>
      </c>
      <c r="B31" s="9" t="s">
        <v>70</v>
      </c>
      <c r="C31" s="10"/>
      <c r="D31" s="10"/>
      <c r="E31" s="10"/>
      <c r="F31" s="10"/>
      <c r="G31" s="11"/>
    </row>
    <row r="32" spans="1:7" ht="330" x14ac:dyDescent="0.25">
      <c r="A32" s="3" t="s">
        <v>71</v>
      </c>
      <c r="B32" s="3" t="s">
        <v>72</v>
      </c>
      <c r="C32" s="3" t="s">
        <v>73</v>
      </c>
      <c r="D32" s="4" t="s">
        <v>22</v>
      </c>
      <c r="E32" s="6">
        <v>293</v>
      </c>
      <c r="F32" s="6"/>
      <c r="G32" s="6">
        <f>ROUND(E32*F32,2)</f>
        <v>0</v>
      </c>
    </row>
    <row r="33" spans="1:7" ht="85.5" x14ac:dyDescent="0.25">
      <c r="A33" s="8"/>
      <c r="B33" s="8"/>
      <c r="C33" s="8" t="s">
        <v>74</v>
      </c>
      <c r="D33" s="8"/>
      <c r="E33" s="8"/>
      <c r="F33" s="8"/>
      <c r="G33" s="8">
        <f>G32</f>
        <v>0</v>
      </c>
    </row>
    <row r="34" spans="1:7" x14ac:dyDescent="0.25">
      <c r="A34" s="8"/>
      <c r="B34" s="8"/>
      <c r="C34" s="8" t="s">
        <v>75</v>
      </c>
      <c r="D34" s="8"/>
      <c r="E34" s="8"/>
      <c r="F34" s="8"/>
      <c r="G34" s="8">
        <f>G14+G23+G30+G33</f>
        <v>0</v>
      </c>
    </row>
    <row r="35" spans="1:7" x14ac:dyDescent="0.25">
      <c r="A35" s="8"/>
      <c r="B35" s="8"/>
      <c r="C35" s="8" t="s">
        <v>76</v>
      </c>
      <c r="D35" s="8"/>
      <c r="E35" s="8"/>
      <c r="F35" s="8"/>
      <c r="G35" s="8">
        <f>G34*0.23</f>
        <v>0</v>
      </c>
    </row>
    <row r="36" spans="1:7" x14ac:dyDescent="0.25">
      <c r="A36" s="8"/>
      <c r="B36" s="8"/>
      <c r="C36" s="8" t="s">
        <v>77</v>
      </c>
      <c r="D36" s="8"/>
      <c r="E36" s="8"/>
      <c r="F36" s="8"/>
      <c r="G36" s="8">
        <f>G34+G35</f>
        <v>0</v>
      </c>
    </row>
  </sheetData>
  <mergeCells count="6">
    <mergeCell ref="B31:G31"/>
    <mergeCell ref="A1:G1"/>
    <mergeCell ref="A2:G2"/>
    <mergeCell ref="B5:G5"/>
    <mergeCell ref="B15:G15"/>
    <mergeCell ref="B24:G24"/>
  </mergeCells>
  <pageMargins left="0.7" right="0.7" top="0.75" bottom="0.75" header="0.3" footer="0.3"/>
  <ignoredErrors>
    <ignoredError sqref="A1:G1 A6:E14 A5 A16:E23 A15 A30:G30 A24 A33:G34 A31 G6:G14 G16:G23 A25:E29 G25:G29 A32:E32 G32 A3:G4 B2:G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Pawlak</dc:creator>
  <cp:lastModifiedBy>Karolina Pawlak</cp:lastModifiedBy>
  <dcterms:created xsi:type="dcterms:W3CDTF">2026-01-14T09:38:55Z</dcterms:created>
  <dcterms:modified xsi:type="dcterms:W3CDTF">2026-01-14T12:39:44Z</dcterms:modified>
</cp:coreProperties>
</file>